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yn\Dropbox (NCCS)\NCCS 2017 Website-M Cowlan\Member Resources\Leadership\Officer Toolkits\Chapter Treasurer's Toolkit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22" i="1"/>
  <c r="E19" i="1"/>
  <c r="E20" i="1"/>
  <c r="D25" i="1"/>
  <c r="D32" i="1" s="1"/>
  <c r="D36" i="1"/>
  <c r="D8" i="1"/>
  <c r="D20" i="1" s="1"/>
  <c r="B25" i="1"/>
  <c r="C32" i="1" s="1"/>
  <c r="C14" i="1"/>
  <c r="E14" i="1" s="1"/>
  <c r="C19" i="1"/>
  <c r="C8" i="1"/>
  <c r="E8" i="1" s="1"/>
  <c r="E32" i="1" l="1"/>
  <c r="C20" i="1"/>
  <c r="C33" i="1" s="1"/>
  <c r="E33" i="1" s="1"/>
  <c r="D33" i="1"/>
</calcChain>
</file>

<file path=xl/sharedStrings.xml><?xml version="1.0" encoding="utf-8"?>
<sst xmlns="http://schemas.openxmlformats.org/spreadsheetml/2006/main" count="50" uniqueCount="50">
  <si>
    <t>Christ Child Society Chapter</t>
  </si>
  <si>
    <t>Quarterly Chapter Treasurer's Report</t>
  </si>
  <si>
    <t>Income</t>
  </si>
  <si>
    <t>Expense</t>
  </si>
  <si>
    <t>Membership Dues</t>
  </si>
  <si>
    <t>Budget 2017</t>
  </si>
  <si>
    <t>Over/(Under)</t>
  </si>
  <si>
    <t xml:space="preserve">Notes </t>
  </si>
  <si>
    <t>Fundraisers</t>
  </si>
  <si>
    <t xml:space="preserve">Contributions &amp; Support </t>
  </si>
  <si>
    <t xml:space="preserve">     Individuals</t>
  </si>
  <si>
    <t xml:space="preserve">     Corporations</t>
  </si>
  <si>
    <t xml:space="preserve">     Grants</t>
  </si>
  <si>
    <t>Total Contributions &amp; Support</t>
  </si>
  <si>
    <t xml:space="preserve">     Red Wagon Luncheon</t>
  </si>
  <si>
    <t xml:space="preserve">     Layette Cards</t>
  </si>
  <si>
    <t xml:space="preserve">     Gala</t>
  </si>
  <si>
    <t>Total Fundraisers</t>
  </si>
  <si>
    <t xml:space="preserve">     Bequests</t>
  </si>
  <si>
    <t>Total Income</t>
  </si>
  <si>
    <t>Conference/Convention Expense</t>
  </si>
  <si>
    <t>NCCS Dues</t>
  </si>
  <si>
    <t>NCCS Chapter Support</t>
  </si>
  <si>
    <t>Marketing/Public Relations</t>
  </si>
  <si>
    <t>Net Income (Loss)</t>
  </si>
  <si>
    <t xml:space="preserve"> </t>
  </si>
  <si>
    <t>Bank/Investment Accounts</t>
  </si>
  <si>
    <t>12/31/16</t>
  </si>
  <si>
    <t>Change</t>
  </si>
  <si>
    <t>Printing</t>
  </si>
  <si>
    <t>General &amp; Administrative (Postage, Supplies, etc.)</t>
  </si>
  <si>
    <t>Fundraising Expense</t>
  </si>
  <si>
    <t>Program Expense</t>
  </si>
  <si>
    <t>5 more members paid dues than budgeted</t>
  </si>
  <si>
    <t>Charitable Registration/State Filing Fee</t>
  </si>
  <si>
    <t>Total Expense</t>
  </si>
  <si>
    <t>Professional Fees- Legal, IT, Tax</t>
  </si>
  <si>
    <t>Notes</t>
  </si>
  <si>
    <t>2017 Budget vs. Actual Year to Date 12/31/17</t>
  </si>
  <si>
    <t>12/31/17</t>
  </si>
  <si>
    <t>Strong member support of NCCS Appeal led to higher offset of ch support obligation</t>
  </si>
  <si>
    <t>Grants came in $1,000 less than budget</t>
  </si>
  <si>
    <t>Gala ticket sales/sponsors $2K more than planned</t>
  </si>
  <si>
    <t xml:space="preserve">             your chapter's actual activities.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</si>
  <si>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is a sample report for demonstration purposes.  The income and expense items should be modified to reflect</t>
    </r>
  </si>
  <si>
    <t>Target balance of $93-$186K or 3-6 months' expense as operating reserve</t>
  </si>
  <si>
    <t>Purchased more books than planned for children participating in Literacy program</t>
  </si>
  <si>
    <t>Negotiated lower cost for gala venue than budget</t>
  </si>
  <si>
    <t>Actual YTD 12/31/17</t>
  </si>
  <si>
    <t>Attendance strong at gala and more programs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</si>
</sst>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9" fontId="0" fillId="0" borderId="0" xfId="3" applyFont="1"/>
    <xf numFmtId="9" fontId="0" fillId="0" borderId="0" xfId="3" applyFont="1" applyAlignment="1">
      <alignment horizontal="center"/>
    </xf>
    <xf numFmtId="164" fontId="0" fillId="0" borderId="4" xfId="2" applyNumberFormat="1" applyFont="1" applyBorder="1"/>
    <xf numFmtId="164" fontId="0" fillId="0" borderId="5" xfId="2" applyNumberFormat="1" applyFont="1" applyBorder="1"/>
    <xf numFmtId="164" fontId="0" fillId="0" borderId="6" xfId="2" applyNumberFormat="1" applyFont="1" applyBorder="1"/>
    <xf numFmtId="164" fontId="0" fillId="0" borderId="7" xfId="2" applyNumberFormat="1" applyFont="1" applyBorder="1"/>
    <xf numFmtId="164" fontId="1" fillId="0" borderId="6" xfId="2" applyNumberFormat="1" applyFont="1" applyBorder="1"/>
    <xf numFmtId="164" fontId="4" fillId="0" borderId="7" xfId="2" applyNumberFormat="1" applyFont="1" applyBorder="1"/>
    <xf numFmtId="164" fontId="4" fillId="0" borderId="6" xfId="2" applyNumberFormat="1" applyFont="1" applyBorder="1"/>
    <xf numFmtId="164" fontId="0" fillId="0" borderId="8" xfId="2" applyNumberFormat="1" applyFont="1" applyBorder="1"/>
    <xf numFmtId="164" fontId="2" fillId="0" borderId="9" xfId="2" applyNumberFormat="1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164" fontId="0" fillId="0" borderId="13" xfId="2" applyNumberFormat="1" applyFont="1" applyBorder="1"/>
    <xf numFmtId="164" fontId="0" fillId="0" borderId="0" xfId="2" applyNumberFormat="1" applyFont="1" applyBorder="1"/>
    <xf numFmtId="9" fontId="0" fillId="0" borderId="7" xfId="3" applyFont="1" applyBorder="1"/>
    <xf numFmtId="164" fontId="2" fillId="0" borderId="14" xfId="2" applyNumberFormat="1" applyFont="1" applyBorder="1"/>
    <xf numFmtId="0" fontId="2" fillId="0" borderId="10" xfId="0" applyFont="1" applyBorder="1"/>
    <xf numFmtId="0" fontId="0" fillId="0" borderId="11" xfId="0" applyFont="1" applyBorder="1"/>
    <xf numFmtId="0" fontId="2" fillId="0" borderId="11" xfId="0" applyFont="1" applyBorder="1"/>
    <xf numFmtId="0" fontId="2" fillId="0" borderId="0" xfId="0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164" fontId="4" fillId="0" borderId="11" xfId="2" applyNumberFormat="1" applyFont="1" applyBorder="1"/>
    <xf numFmtId="164" fontId="2" fillId="0" borderId="12" xfId="0" applyNumberFormat="1" applyFont="1" applyBorder="1"/>
    <xf numFmtId="0" fontId="0" fillId="0" borderId="12" xfId="0" applyBorder="1"/>
    <xf numFmtId="164" fontId="2" fillId="0" borderId="12" xfId="2" applyNumberFormat="1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164" fontId="2" fillId="0" borderId="1" xfId="2" applyNumberFormat="1" applyFont="1" applyBorder="1"/>
    <xf numFmtId="0" fontId="0" fillId="0" borderId="1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4" xfId="0" applyBorder="1"/>
    <xf numFmtId="0" fontId="0" fillId="0" borderId="9" xfId="0" applyBorder="1"/>
    <xf numFmtId="49" fontId="3" fillId="0" borderId="0" xfId="2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4" fillId="0" borderId="11" xfId="0" applyNumberFormat="1" applyFont="1" applyBorder="1"/>
    <xf numFmtId="164" fontId="0" fillId="0" borderId="11" xfId="3" applyNumberFormat="1" applyFont="1" applyBorder="1"/>
    <xf numFmtId="164" fontId="4" fillId="0" borderId="11" xfId="3" applyNumberFormat="1" applyFont="1" applyBorder="1"/>
    <xf numFmtId="164" fontId="2" fillId="0" borderId="2" xfId="2" applyNumberFormat="1" applyFont="1" applyBorder="1" applyAlignment="1">
      <alignment horizontal="center" wrapText="1"/>
    </xf>
    <xf numFmtId="164" fontId="2" fillId="0" borderId="3" xfId="2" applyNumberFormat="1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F30" sqref="F30"/>
    </sheetView>
  </sheetViews>
  <sheetFormatPr defaultRowHeight="14.5" x14ac:dyDescent="0.35"/>
  <cols>
    <col min="1" max="1" width="43.453125" customWidth="1"/>
    <col min="2" max="2" width="10.1796875" style="2" customWidth="1"/>
    <col min="3" max="3" width="10.08984375" style="2" customWidth="1"/>
    <col min="4" max="5" width="15.6328125" customWidth="1"/>
    <col min="6" max="6" width="71" customWidth="1"/>
  </cols>
  <sheetData>
    <row r="1" spans="1:6" x14ac:dyDescent="0.35">
      <c r="A1" s="1" t="s">
        <v>0</v>
      </c>
      <c r="C1" s="7" t="s">
        <v>44</v>
      </c>
      <c r="D1" s="36"/>
      <c r="E1" s="36"/>
      <c r="F1" s="37"/>
    </row>
    <row r="2" spans="1:6" x14ac:dyDescent="0.35">
      <c r="A2" s="1" t="s">
        <v>1</v>
      </c>
      <c r="C2" s="9" t="s">
        <v>43</v>
      </c>
      <c r="D2" s="38"/>
      <c r="E2" s="38"/>
      <c r="F2" s="39"/>
    </row>
    <row r="3" spans="1:6" x14ac:dyDescent="0.35">
      <c r="A3" s="1" t="s">
        <v>38</v>
      </c>
      <c r="C3" s="14"/>
      <c r="D3" s="40"/>
      <c r="E3" s="40"/>
      <c r="F3" s="41"/>
    </row>
    <row r="7" spans="1:6" x14ac:dyDescent="0.35">
      <c r="A7" s="4" t="s">
        <v>2</v>
      </c>
      <c r="B7" s="51" t="s">
        <v>48</v>
      </c>
      <c r="C7" s="52"/>
      <c r="D7" s="3" t="s">
        <v>5</v>
      </c>
      <c r="E7" s="4" t="s">
        <v>6</v>
      </c>
      <c r="F7" s="4" t="s">
        <v>7</v>
      </c>
    </row>
    <row r="8" spans="1:6" x14ac:dyDescent="0.35">
      <c r="A8" s="16" t="s">
        <v>4</v>
      </c>
      <c r="B8" s="7"/>
      <c r="C8" s="8">
        <f>100*75</f>
        <v>7500</v>
      </c>
      <c r="D8" s="27">
        <f>95*75</f>
        <v>7125</v>
      </c>
      <c r="E8" s="46">
        <f>+C8-D8</f>
        <v>375</v>
      </c>
      <c r="F8" s="37" t="s">
        <v>33</v>
      </c>
    </row>
    <row r="9" spans="1:6" x14ac:dyDescent="0.35">
      <c r="A9" s="17" t="s">
        <v>9</v>
      </c>
      <c r="B9" s="9"/>
      <c r="C9" s="10"/>
      <c r="D9" s="17"/>
      <c r="E9" s="17"/>
      <c r="F9" s="39"/>
    </row>
    <row r="10" spans="1:6" x14ac:dyDescent="0.35">
      <c r="A10" s="17" t="s">
        <v>10</v>
      </c>
      <c r="B10" s="9">
        <v>5000</v>
      </c>
      <c r="C10" s="10"/>
      <c r="D10" s="17"/>
      <c r="E10" s="17"/>
      <c r="F10" s="39"/>
    </row>
    <row r="11" spans="1:6" x14ac:dyDescent="0.35">
      <c r="A11" s="17" t="s">
        <v>11</v>
      </c>
      <c r="B11" s="9">
        <v>1500</v>
      </c>
      <c r="C11" s="10"/>
      <c r="D11" s="17"/>
      <c r="E11" s="17"/>
      <c r="F11" s="39"/>
    </row>
    <row r="12" spans="1:6" ht="16" x14ac:dyDescent="0.5">
      <c r="A12" s="17" t="s">
        <v>12</v>
      </c>
      <c r="B12" s="11">
        <v>1000</v>
      </c>
      <c r="C12" s="12"/>
      <c r="D12" s="17"/>
      <c r="E12" s="17"/>
      <c r="F12" s="39"/>
    </row>
    <row r="13" spans="1:6" ht="16" x14ac:dyDescent="0.5">
      <c r="A13" s="17" t="s">
        <v>18</v>
      </c>
      <c r="B13" s="13">
        <v>500</v>
      </c>
      <c r="C13" s="12"/>
      <c r="D13" s="17"/>
      <c r="E13" s="17"/>
      <c r="F13" s="39"/>
    </row>
    <row r="14" spans="1:6" x14ac:dyDescent="0.35">
      <c r="A14" s="17" t="s">
        <v>13</v>
      </c>
      <c r="B14" s="9"/>
      <c r="C14" s="10">
        <f>SUM(B10:B13)</f>
        <v>8000</v>
      </c>
      <c r="D14" s="28">
        <v>9000</v>
      </c>
      <c r="E14" s="47">
        <f>+C14-D14</f>
        <v>-1000</v>
      </c>
      <c r="F14" s="39" t="s">
        <v>41</v>
      </c>
    </row>
    <row r="15" spans="1:6" x14ac:dyDescent="0.35">
      <c r="A15" s="17" t="s">
        <v>8</v>
      </c>
      <c r="B15" s="9"/>
      <c r="C15" s="10"/>
      <c r="D15" s="17"/>
      <c r="E15" s="17"/>
      <c r="F15" s="39"/>
    </row>
    <row r="16" spans="1:6" x14ac:dyDescent="0.35">
      <c r="A16" s="17" t="s">
        <v>14</v>
      </c>
      <c r="B16" s="9">
        <v>5000</v>
      </c>
      <c r="C16" s="10"/>
      <c r="D16" s="17"/>
      <c r="E16" s="17"/>
      <c r="F16" s="39"/>
    </row>
    <row r="17" spans="1:6" x14ac:dyDescent="0.35">
      <c r="A17" s="17" t="s">
        <v>15</v>
      </c>
      <c r="B17" s="9">
        <v>2000</v>
      </c>
      <c r="C17" s="10"/>
      <c r="D17" s="17"/>
      <c r="E17" s="17"/>
      <c r="F17" s="39"/>
    </row>
    <row r="18" spans="1:6" ht="16" x14ac:dyDescent="0.5">
      <c r="A18" s="17" t="s">
        <v>16</v>
      </c>
      <c r="B18" s="13">
        <v>10000</v>
      </c>
      <c r="C18" s="12"/>
      <c r="D18" s="17"/>
      <c r="E18" s="17"/>
      <c r="F18" s="39"/>
    </row>
    <row r="19" spans="1:6" ht="16" x14ac:dyDescent="0.5">
      <c r="A19" s="17" t="s">
        <v>17</v>
      </c>
      <c r="B19" s="9"/>
      <c r="C19" s="12">
        <f>SUM(B16:B18)</f>
        <v>17000</v>
      </c>
      <c r="D19" s="29">
        <v>15000</v>
      </c>
      <c r="E19" s="48">
        <f>+C19-D19</f>
        <v>2000</v>
      </c>
      <c r="F19" s="39" t="s">
        <v>42</v>
      </c>
    </row>
    <row r="20" spans="1:6" x14ac:dyDescent="0.35">
      <c r="A20" s="25" t="s">
        <v>19</v>
      </c>
      <c r="B20" s="14"/>
      <c r="C20" s="15">
        <f>SUM(C8:C19)</f>
        <v>32500</v>
      </c>
      <c r="D20" s="30">
        <f>SUM(D8:D19)</f>
        <v>31125</v>
      </c>
      <c r="E20" s="30">
        <f>+C20-D20</f>
        <v>1375</v>
      </c>
      <c r="F20" s="41"/>
    </row>
    <row r="21" spans="1:6" x14ac:dyDescent="0.35">
      <c r="A21" s="23" t="s">
        <v>3</v>
      </c>
      <c r="B21" s="19"/>
      <c r="C21" s="8"/>
      <c r="D21" s="16"/>
      <c r="E21" s="16"/>
      <c r="F21" s="16"/>
    </row>
    <row r="22" spans="1:6" x14ac:dyDescent="0.35">
      <c r="A22" s="24" t="s">
        <v>31</v>
      </c>
      <c r="B22" s="20">
        <v>4500</v>
      </c>
      <c r="C22" s="21"/>
      <c r="D22" s="28">
        <v>5000</v>
      </c>
      <c r="E22" s="49">
        <f>+B22-D22</f>
        <v>-500</v>
      </c>
      <c r="F22" s="17" t="s">
        <v>47</v>
      </c>
    </row>
    <row r="23" spans="1:6" x14ac:dyDescent="0.35">
      <c r="A23" s="24" t="s">
        <v>32</v>
      </c>
      <c r="B23" s="20">
        <v>20150</v>
      </c>
      <c r="C23" s="21"/>
      <c r="D23" s="28">
        <v>18000</v>
      </c>
      <c r="E23" s="49">
        <f t="shared" ref="E23:E31" si="0">+B23-D23</f>
        <v>2150</v>
      </c>
      <c r="F23" s="17" t="s">
        <v>46</v>
      </c>
    </row>
    <row r="24" spans="1:6" x14ac:dyDescent="0.35">
      <c r="A24" s="17" t="s">
        <v>20</v>
      </c>
      <c r="B24" s="20">
        <v>2500</v>
      </c>
      <c r="C24" s="10"/>
      <c r="D24" s="28">
        <v>3000</v>
      </c>
      <c r="E24" s="49">
        <f t="shared" si="0"/>
        <v>-500</v>
      </c>
      <c r="F24" s="17"/>
    </row>
    <row r="25" spans="1:6" x14ac:dyDescent="0.35">
      <c r="A25" s="17" t="s">
        <v>21</v>
      </c>
      <c r="B25" s="20">
        <f>12*100</f>
        <v>1200</v>
      </c>
      <c r="C25" s="10"/>
      <c r="D25" s="28">
        <f>95*12</f>
        <v>1140</v>
      </c>
      <c r="E25" s="49">
        <f t="shared" si="0"/>
        <v>60</v>
      </c>
      <c r="F25" s="17"/>
    </row>
    <row r="26" spans="1:6" x14ac:dyDescent="0.35">
      <c r="A26" s="17" t="s">
        <v>22</v>
      </c>
      <c r="B26" s="20">
        <v>875</v>
      </c>
      <c r="C26" s="10"/>
      <c r="D26" s="28">
        <v>1000</v>
      </c>
      <c r="E26" s="49">
        <f t="shared" si="0"/>
        <v>-125</v>
      </c>
      <c r="F26" s="17" t="s">
        <v>40</v>
      </c>
    </row>
    <row r="27" spans="1:6" x14ac:dyDescent="0.35">
      <c r="A27" s="17" t="s">
        <v>23</v>
      </c>
      <c r="B27" s="20">
        <v>250</v>
      </c>
      <c r="C27" s="10"/>
      <c r="D27" s="28">
        <v>225</v>
      </c>
      <c r="E27" s="49">
        <f t="shared" si="0"/>
        <v>25</v>
      </c>
      <c r="F27" s="17"/>
    </row>
    <row r="28" spans="1:6" x14ac:dyDescent="0.35">
      <c r="A28" s="17" t="s">
        <v>36</v>
      </c>
      <c r="B28" s="20">
        <v>1200</v>
      </c>
      <c r="C28" s="10"/>
      <c r="D28" s="28">
        <v>1200</v>
      </c>
      <c r="E28" s="49">
        <f t="shared" si="0"/>
        <v>0</v>
      </c>
      <c r="F28" s="17"/>
    </row>
    <row r="29" spans="1:6" x14ac:dyDescent="0.35">
      <c r="A29" s="17" t="s">
        <v>29</v>
      </c>
      <c r="B29" s="20">
        <v>525</v>
      </c>
      <c r="C29" s="10"/>
      <c r="D29" s="28">
        <v>430</v>
      </c>
      <c r="E29" s="49">
        <f t="shared" si="0"/>
        <v>95</v>
      </c>
      <c r="F29" s="17" t="s">
        <v>49</v>
      </c>
    </row>
    <row r="30" spans="1:6" x14ac:dyDescent="0.35">
      <c r="A30" s="17" t="s">
        <v>30</v>
      </c>
      <c r="B30" s="20">
        <v>800</v>
      </c>
      <c r="C30" s="10"/>
      <c r="D30" s="28">
        <v>750</v>
      </c>
      <c r="E30" s="49">
        <f t="shared" si="0"/>
        <v>50</v>
      </c>
      <c r="F30" s="17"/>
    </row>
    <row r="31" spans="1:6" ht="16" x14ac:dyDescent="0.5">
      <c r="A31" s="17" t="s">
        <v>34</v>
      </c>
      <c r="B31" s="20">
        <v>150</v>
      </c>
      <c r="C31" s="10"/>
      <c r="D31" s="29">
        <v>150</v>
      </c>
      <c r="E31" s="50">
        <f t="shared" si="0"/>
        <v>0</v>
      </c>
      <c r="F31" s="17"/>
    </row>
    <row r="32" spans="1:6" x14ac:dyDescent="0.35">
      <c r="A32" s="18" t="s">
        <v>35</v>
      </c>
      <c r="B32" s="22"/>
      <c r="C32" s="15">
        <f>SUM(B22:B31)</f>
        <v>32150</v>
      </c>
      <c r="D32" s="32">
        <f>SUM(D22:D31)</f>
        <v>30895</v>
      </c>
      <c r="E32" s="49">
        <f>+C32-D32</f>
        <v>1255</v>
      </c>
      <c r="F32" s="17"/>
    </row>
    <row r="33" spans="1:6" x14ac:dyDescent="0.35">
      <c r="A33" s="18" t="s">
        <v>24</v>
      </c>
      <c r="B33" s="33"/>
      <c r="C33" s="34">
        <f>+C20-C32</f>
        <v>350</v>
      </c>
      <c r="D33" s="35">
        <f>+D20-D32</f>
        <v>230</v>
      </c>
      <c r="E33" s="45">
        <f>+C33-D33</f>
        <v>120</v>
      </c>
      <c r="F33" s="31"/>
    </row>
    <row r="35" spans="1:6" x14ac:dyDescent="0.35">
      <c r="B35" s="42" t="s">
        <v>39</v>
      </c>
      <c r="C35" s="43" t="s">
        <v>27</v>
      </c>
      <c r="D35" s="44" t="s">
        <v>28</v>
      </c>
      <c r="E35" s="44" t="s">
        <v>37</v>
      </c>
      <c r="F35" s="26"/>
    </row>
    <row r="36" spans="1:6" x14ac:dyDescent="0.35">
      <c r="A36" s="1" t="s">
        <v>26</v>
      </c>
      <c r="B36" s="2">
        <v>120000</v>
      </c>
      <c r="C36" s="2">
        <v>115000</v>
      </c>
      <c r="D36" s="6">
        <f>+(B36-C36)/C36</f>
        <v>4.3478260869565216E-2</v>
      </c>
      <c r="E36" t="s">
        <v>45</v>
      </c>
    </row>
    <row r="37" spans="1:6" x14ac:dyDescent="0.35">
      <c r="A37" t="s">
        <v>25</v>
      </c>
    </row>
    <row r="38" spans="1:6" x14ac:dyDescent="0.35">
      <c r="B38" s="5"/>
    </row>
  </sheetData>
  <mergeCells count="1">
    <mergeCell ref="B7:C7"/>
  </mergeCells>
  <pageMargins left="0.7" right="0.7" top="0.75" bottom="0.75" header="0.3" footer="0.3"/>
  <pageSetup scale="73" orientation="landscape" r:id="rId1"/>
  <ignoredErrors>
    <ignoredError sqref="B35:C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Pumphrey</dc:creator>
  <cp:lastModifiedBy>Carolyn Pumphrey</cp:lastModifiedBy>
  <cp:lastPrinted>2017-08-23T15:11:06Z</cp:lastPrinted>
  <dcterms:created xsi:type="dcterms:W3CDTF">2017-08-23T13:16:59Z</dcterms:created>
  <dcterms:modified xsi:type="dcterms:W3CDTF">2017-08-31T17:36:12Z</dcterms:modified>
</cp:coreProperties>
</file>